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158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<sst xmlns="http://schemas.openxmlformats.org/spreadsheetml/2006/main" count="247" uniqueCount="175">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</sst>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34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9" fillId="37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center"/>
      <protection/>
    </xf>
    <xf numFmtId="170" fontId="25" fillId="36" borderId="14" xfId="34" applyNumberFormat="1" applyFont="1" applyFill="1" applyBorder="1" applyAlignment="1" applyProtection="1">
      <alignment horizontal="center" vertical="center"/>
      <protection/>
    </xf>
    <xf numFmtId="1" fontId="80" fillId="36" borderId="15" xfId="34" applyNumberFormat="1" applyFont="1" applyFill="1" applyBorder="1" applyAlignment="1" applyProtection="1">
      <alignment horizontal="center" vertical="center"/>
      <protection/>
    </xf>
    <xf numFmtId="1" fontId="80" fillId="36" borderId="16" xfId="34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34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34" applyFont="1" applyFill="1" applyAlignment="1" applyProtection="1">
      <alignment horizontal="left" vertical="center"/>
      <protection/>
    </xf>
    <xf numFmtId="0" fontId="28" fillId="33" borderId="17" xfId="34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81" fillId="38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top" wrapText="1"/>
      <protection/>
    </xf>
    <xf numFmtId="0" fontId="25" fillId="33" borderId="0" xfId="34" applyFont="1" applyFill="1" applyAlignment="1" applyProtection="1" quotePrefix="1">
      <alignment vertical="center"/>
      <protection/>
    </xf>
    <xf numFmtId="0" fontId="82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83" fillId="26" borderId="14" xfId="34" applyNumberFormat="1" applyFont="1" applyFill="1" applyBorder="1" applyAlignment="1" applyProtection="1">
      <alignment horizontal="center" vertical="center"/>
      <protection/>
    </xf>
    <xf numFmtId="0" fontId="83" fillId="26" borderId="14" xfId="34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34" applyFont="1" applyFill="1" applyBorder="1" applyAlignment="1" applyProtection="1">
      <alignment horizontal="center" vertical="center" wrapText="1"/>
      <protection/>
    </xf>
    <xf numFmtId="0" fontId="79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34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34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34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34" applyFont="1" applyFill="1" applyBorder="1" applyAlignment="1" applyProtection="1">
      <alignment horizontal="center" vertical="center" wrapText="1"/>
      <protection/>
    </xf>
    <xf numFmtId="0" fontId="79" fillId="38" borderId="27" xfId="0" applyFont="1" applyFill="1" applyBorder="1" applyAlignment="1" applyProtection="1">
      <alignment horizontal="center" vertical="center" wrapText="1"/>
      <protection/>
    </xf>
    <xf numFmtId="0" fontId="34" fillId="26" borderId="16" xfId="0" applyFont="1" applyFill="1" applyBorder="1" applyAlignment="1" applyProtection="1">
      <alignment horizontal="center" vertical="center" wrapText="1"/>
      <protection/>
    </xf>
    <xf numFmtId="0" fontId="34" fillId="26" borderId="14" xfId="0" applyFont="1" applyFill="1" applyBorder="1" applyAlignment="1" applyProtection="1">
      <alignment horizontal="center" vertical="center" wrapText="1"/>
      <protection/>
    </xf>
    <xf numFmtId="0" fontId="34" fillId="26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34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26" borderId="57" xfId="0" applyFont="1" applyFill="1" applyBorder="1" applyAlignment="1" applyProtection="1">
      <alignment horizontal="left"/>
      <protection/>
    </xf>
    <xf numFmtId="1" fontId="19" fillId="26" borderId="57" xfId="0" applyNumberFormat="1" applyFont="1" applyFill="1" applyBorder="1" applyAlignment="1" applyProtection="1">
      <alignment/>
      <protection/>
    </xf>
    <xf numFmtId="3" fontId="35" fillId="26" borderId="57" xfId="0" applyNumberFormat="1" applyFont="1" applyFill="1" applyBorder="1" applyAlignment="1" applyProtection="1">
      <alignment/>
      <protection/>
    </xf>
    <xf numFmtId="3" fontId="35" fillId="26" borderId="58" xfId="0" applyNumberFormat="1" applyFont="1" applyFill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/>
      <protection/>
    </xf>
    <xf numFmtId="3" fontId="35" fillId="26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 horizontal="center"/>
      <protection/>
    </xf>
    <xf numFmtId="0" fontId="26" fillId="26" borderId="61" xfId="0" applyFont="1" applyFill="1" applyBorder="1" applyAlignment="1" applyProtection="1">
      <alignment horizontal="left"/>
      <protection/>
    </xf>
    <xf numFmtId="1" fontId="19" fillId="26" borderId="61" xfId="0" applyNumberFormat="1" applyFont="1" applyFill="1" applyBorder="1" applyAlignment="1" applyProtection="1">
      <alignment/>
      <protection/>
    </xf>
    <xf numFmtId="3" fontId="35" fillId="26" borderId="61" xfId="0" applyNumberFormat="1" applyFont="1" applyFill="1" applyBorder="1" applyAlignment="1" applyProtection="1">
      <alignment/>
      <protection/>
    </xf>
    <xf numFmtId="3" fontId="35" fillId="26" borderId="62" xfId="0" applyNumberFormat="1" applyFont="1" applyFill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/>
      <protection/>
    </xf>
    <xf numFmtId="3" fontId="35" fillId="26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 horizontal="center"/>
      <protection/>
    </xf>
    <xf numFmtId="0" fontId="26" fillId="26" borderId="65" xfId="0" applyFont="1" applyFill="1" applyBorder="1" applyAlignment="1" applyProtection="1">
      <alignment horizontal="left"/>
      <protection/>
    </xf>
    <xf numFmtId="1" fontId="19" fillId="26" borderId="66" xfId="0" applyNumberFormat="1" applyFont="1" applyFill="1" applyBorder="1" applyAlignment="1" applyProtection="1">
      <alignment/>
      <protection/>
    </xf>
    <xf numFmtId="3" fontId="35" fillId="26" borderId="66" xfId="0" applyNumberFormat="1" applyFont="1" applyFill="1" applyBorder="1" applyAlignment="1" applyProtection="1">
      <alignment/>
      <protection/>
    </xf>
    <xf numFmtId="3" fontId="35" fillId="26" borderId="67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/>
      <protection/>
    </xf>
    <xf numFmtId="3" fontId="35" fillId="26" borderId="69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84" fillId="36" borderId="86" xfId="34" applyNumberFormat="1" applyFont="1" applyFill="1" applyBorder="1" applyAlignment="1" applyProtection="1">
      <alignment horizontal="right" vertical="center"/>
      <protection/>
    </xf>
    <xf numFmtId="3" fontId="84" fillId="36" borderId="87" xfId="34" applyNumberFormat="1" applyFont="1" applyFill="1" applyBorder="1" applyAlignment="1" applyProtection="1">
      <alignment horizontal="right" vertical="center"/>
      <protection/>
    </xf>
    <xf numFmtId="3" fontId="84" fillId="36" borderId="84" xfId="34" applyNumberFormat="1" applyFont="1" applyFill="1" applyBorder="1" applyAlignment="1" applyProtection="1">
      <alignment horizontal="right" vertical="center"/>
      <protection/>
    </xf>
    <xf numFmtId="3" fontId="84" fillId="36" borderId="88" xfId="34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84" fillId="36" borderId="93" xfId="34" applyNumberFormat="1" applyFont="1" applyFill="1" applyBorder="1" applyAlignment="1" applyProtection="1">
      <alignment horizontal="right" vertical="center"/>
      <protection/>
    </xf>
    <xf numFmtId="3" fontId="84" fillId="36" borderId="94" xfId="34" applyNumberFormat="1" applyFont="1" applyFill="1" applyBorder="1" applyAlignment="1" applyProtection="1">
      <alignment horizontal="right" vertical="center"/>
      <protection/>
    </xf>
    <xf numFmtId="3" fontId="84" fillId="36" borderId="91" xfId="34" applyNumberFormat="1" applyFont="1" applyFill="1" applyBorder="1" applyAlignment="1" applyProtection="1">
      <alignment horizontal="right" vertical="center"/>
      <protection/>
    </xf>
    <xf numFmtId="3" fontId="84" fillId="36" borderId="95" xfId="34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84" fillId="36" borderId="99" xfId="34" applyNumberFormat="1" applyFont="1" applyFill="1" applyBorder="1" applyAlignment="1" applyProtection="1">
      <alignment horizontal="right" vertical="center"/>
      <protection/>
    </xf>
    <xf numFmtId="3" fontId="84" fillId="36" borderId="100" xfId="34" applyNumberFormat="1" applyFont="1" applyFill="1" applyBorder="1" applyAlignment="1" applyProtection="1">
      <alignment horizontal="right" vertical="center"/>
      <protection/>
    </xf>
    <xf numFmtId="3" fontId="84" fillId="36" borderId="97" xfId="34" applyNumberFormat="1" applyFont="1" applyFill="1" applyBorder="1" applyAlignment="1" applyProtection="1">
      <alignment horizontal="right" vertical="center"/>
      <protection/>
    </xf>
    <xf numFmtId="3" fontId="84" fillId="36" borderId="101" xfId="34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84" fillId="36" borderId="14" xfId="34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85" fillId="5" borderId="43" xfId="34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172" fontId="26" fillId="33" borderId="102" xfId="56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26" borderId="109" xfId="0" applyNumberFormat="1" applyFont="1" applyFill="1" applyBorder="1" applyAlignment="1" applyProtection="1">
      <alignment/>
      <protection/>
    </xf>
    <xf numFmtId="173" fontId="26" fillId="26" borderId="110" xfId="0" applyNumberFormat="1" applyFont="1" applyFill="1" applyBorder="1" applyAlignment="1" applyProtection="1">
      <alignment/>
      <protection/>
    </xf>
    <xf numFmtId="173" fontId="26" fillId="26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6" fillId="41" borderId="112" xfId="38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7" fillId="33" borderId="113" xfId="0" applyNumberFormat="1" applyFont="1" applyFill="1" applyBorder="1" applyAlignment="1" applyProtection="1" quotePrefix="1">
      <alignment/>
      <protection/>
    </xf>
    <xf numFmtId="173" fontId="88" fillId="33" borderId="113" xfId="0" applyNumberFormat="1" applyFont="1" applyFill="1" applyBorder="1" applyAlignment="1" applyProtection="1" quotePrefix="1">
      <alignment/>
      <protection/>
    </xf>
    <xf numFmtId="173" fontId="88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26" borderId="42" xfId="0" applyNumberFormat="1" applyFont="1" applyFill="1" applyBorder="1" applyAlignment="1" applyProtection="1">
      <alignment horizontal="right"/>
      <protection/>
    </xf>
    <xf numFmtId="173" fontId="26" fillId="26" borderId="43" xfId="0" applyNumberFormat="1" applyFont="1" applyFill="1" applyBorder="1" applyAlignment="1" applyProtection="1">
      <alignment horizontal="right"/>
      <protection/>
    </xf>
    <xf numFmtId="173" fontId="26" fillId="26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9" fillId="33" borderId="0" xfId="38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7" fillId="33" borderId="20" xfId="0" applyNumberFormat="1" applyFont="1" applyFill="1" applyBorder="1" applyAlignment="1" applyProtection="1" quotePrefix="1">
      <alignment/>
      <protection/>
    </xf>
    <xf numFmtId="173" fontId="8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34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90" fillId="36" borderId="14" xfId="34" applyFont="1" applyFill="1" applyBorder="1" applyAlignment="1" applyProtection="1">
      <alignment horizontal="center" vertical="center"/>
      <protection/>
    </xf>
    <xf numFmtId="0" fontId="28" fillId="33" borderId="0" xfId="34" applyFont="1" applyFill="1" applyBorder="1" applyAlignment="1" applyProtection="1">
      <alignment horizontal="right" vertical="center"/>
      <protection/>
    </xf>
    <xf numFmtId="0" fontId="91" fillId="36" borderId="14" xfId="34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26" borderId="14" xfId="39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34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&#1053;&#1086;&#1074;&#1072;%20&#1087;&#1072;&#1087;&#1082;&#1072;\10_RIOSV_PLEVEN_B1_2023_03_PRB%20_31_03_2023%20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</v>
          </cell>
          <cell r="F9">
            <v>45016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0</v>
          </cell>
          <cell r="G90">
            <v>25407</v>
          </cell>
          <cell r="H90">
            <v>0</v>
          </cell>
          <cell r="I90">
            <v>7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2730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161573</v>
          </cell>
          <cell r="H187">
            <v>0</v>
          </cell>
          <cell r="I187">
            <v>0</v>
          </cell>
          <cell r="J187">
            <v>20066</v>
          </cell>
        </row>
        <row r="190">
          <cell r="E190">
            <v>0</v>
          </cell>
          <cell r="G190">
            <v>20377</v>
          </cell>
          <cell r="H190">
            <v>0</v>
          </cell>
          <cell r="I190">
            <v>0</v>
          </cell>
          <cell r="J190">
            <v>2465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58817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26765</v>
          </cell>
          <cell r="H205">
            <v>0</v>
          </cell>
          <cell r="I205">
            <v>345</v>
          </cell>
          <cell r="J205">
            <v>96</v>
          </cell>
        </row>
        <row r="223">
          <cell r="E223">
            <v>0</v>
          </cell>
          <cell r="G223">
            <v>1934</v>
          </cell>
          <cell r="H223">
            <v>0</v>
          </cell>
          <cell r="I223">
            <v>348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-37831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212649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81444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9687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-1307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-1993</v>
          </cell>
          <cell r="H591">
            <v>0</v>
          </cell>
          <cell r="I591">
            <v>1993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45022</v>
          </cell>
          <cell r="E605">
            <v>64</v>
          </cell>
          <cell r="F605">
            <v>800690</v>
          </cell>
          <cell r="H605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</v>
      </c>
      <c r="C11" s="22"/>
      <c r="D11" s="22"/>
      <c r="E11" s="23" t="s">
        <v>0</v>
      </c>
      <c r="F11" s="24">
        <f>'[1]OTCHET'!F9</f>
        <v>45016</v>
      </c>
      <c r="G11" s="25" t="s">
        <v>1</v>
      </c>
      <c r="H11" s="26">
        <f>+'[1]OTCHET'!H9</f>
        <v>414414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28144</v>
      </c>
      <c r="G22" s="111">
        <f t="shared" si="0"/>
        <v>28137</v>
      </c>
      <c r="H22" s="112">
        <f t="shared" si="0"/>
        <v>0</v>
      </c>
      <c r="I22" s="112">
        <f t="shared" si="0"/>
        <v>7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28144</v>
      </c>
      <c r="G25" s="136">
        <f aca="true" t="shared" si="2" ref="G25:M25">+G26+G30+G31+G32+G33</f>
        <v>28137</v>
      </c>
      <c r="H25" s="137">
        <f>+H26+H30+H31+H32+H33</f>
        <v>0</v>
      </c>
      <c r="I25" s="137">
        <f>+I26+I30+I31+I32+I33</f>
        <v>7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25414</v>
      </c>
      <c r="G30" s="171">
        <f>'[1]OTCHET'!G90+'[1]OTCHET'!G93+'[1]OTCHET'!G94</f>
        <v>25407</v>
      </c>
      <c r="H30" s="172">
        <f>'[1]OTCHET'!H90+'[1]OTCHET'!H93+'[1]OTCHET'!H94</f>
        <v>0</v>
      </c>
      <c r="I30" s="172">
        <f>'[1]OTCHET'!I90+'[1]OTCHET'!I93+'[1]OTCHET'!I94</f>
        <v>7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2730</v>
      </c>
      <c r="G31" s="177">
        <f>'[1]OTCHET'!G106</f>
        <v>2730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292786</v>
      </c>
      <c r="G38" s="218">
        <f t="shared" si="3"/>
        <v>210649</v>
      </c>
      <c r="H38" s="219">
        <f t="shared" si="3"/>
        <v>0</v>
      </c>
      <c r="I38" s="219">
        <f t="shared" si="3"/>
        <v>693</v>
      </c>
      <c r="J38" s="220">
        <f t="shared" si="3"/>
        <v>81444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263298</v>
      </c>
      <c r="G39" s="230">
        <f t="shared" si="4"/>
        <v>181950</v>
      </c>
      <c r="H39" s="231">
        <f t="shared" si="4"/>
        <v>0</v>
      </c>
      <c r="I39" s="231">
        <f t="shared" si="4"/>
        <v>0</v>
      </c>
      <c r="J39" s="232">
        <f t="shared" si="4"/>
        <v>81348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181639</v>
      </c>
      <c r="G40" s="238">
        <f>'[1]OTCHET'!G187</f>
        <v>161573</v>
      </c>
      <c r="H40" s="239">
        <f>'[1]OTCHET'!H187</f>
        <v>0</v>
      </c>
      <c r="I40" s="239">
        <f>'[1]OTCHET'!I187</f>
        <v>0</v>
      </c>
      <c r="J40" s="240">
        <f>'[1]OTCHET'!J187</f>
        <v>20066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22842</v>
      </c>
      <c r="G41" s="246">
        <f>'[1]OTCHET'!G190</f>
        <v>20377</v>
      </c>
      <c r="H41" s="247">
        <f>'[1]OTCHET'!H190</f>
        <v>0</v>
      </c>
      <c r="I41" s="247">
        <f>'[1]OTCHET'!I190</f>
        <v>0</v>
      </c>
      <c r="J41" s="248">
        <f>'[1]OTCHET'!J190</f>
        <v>2465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58817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58817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29488</v>
      </c>
      <c r="G43" s="259">
        <f>+'[1]OTCHET'!G205+'[1]OTCHET'!G223+'[1]OTCHET'!G271</f>
        <v>28699</v>
      </c>
      <c r="H43" s="260">
        <f>+'[1]OTCHET'!H205+'[1]OTCHET'!H223+'[1]OTCHET'!H271</f>
        <v>0</v>
      </c>
      <c r="I43" s="260">
        <f>+'[1]OTCHET'!I205+'[1]OTCHET'!I223+'[1]OTCHET'!I271</f>
        <v>693</v>
      </c>
      <c r="J43" s="261">
        <f>+'[1]OTCHET'!J205+'[1]OTCHET'!J223+'[1]OTCHET'!J271</f>
        <v>96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256262</v>
      </c>
      <c r="G56" s="302">
        <f t="shared" si="5"/>
        <v>174818</v>
      </c>
      <c r="H56" s="303">
        <f t="shared" si="5"/>
        <v>0</v>
      </c>
      <c r="I56" s="304">
        <f t="shared" si="5"/>
        <v>0</v>
      </c>
      <c r="J56" s="305">
        <f t="shared" si="5"/>
        <v>81444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174818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174818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81444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81444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-8380</v>
      </c>
      <c r="G64" s="345">
        <f t="shared" si="6"/>
        <v>-7694</v>
      </c>
      <c r="H64" s="346">
        <f t="shared" si="6"/>
        <v>0</v>
      </c>
      <c r="I64" s="346">
        <f t="shared" si="6"/>
        <v>-686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8380</v>
      </c>
      <c r="G66" s="357">
        <f aca="true" t="shared" si="8" ref="G66:L66">SUM(+G68+G76+G77+G84+G85+G86+G89+G90+G91+G92+G93+G94+G95)</f>
        <v>7694</v>
      </c>
      <c r="H66" s="358">
        <f>SUM(+H68+H76+H77+H84+H85+H86+H89+H90+H91+H92+H93+H94+H95)</f>
        <v>0</v>
      </c>
      <c r="I66" s="358">
        <f>SUM(+I68+I76+I77+I84+I85+I86+I89+I90+I91+I92+I93+I94+I95)</f>
        <v>686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9687</v>
      </c>
      <c r="G86" s="318">
        <f aca="true" t="shared" si="11" ref="G86:M86">+G87+G88</f>
        <v>9687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9687</v>
      </c>
      <c r="G88" s="391">
        <f>+'[1]OTCHET'!G521+'[1]OTCHET'!G524+'[1]OTCHET'!G544</f>
        <v>9687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-1307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-1307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-1993</v>
      </c>
      <c r="H95" s="130">
        <f>'[1]OTCHET'!H591</f>
        <v>0</v>
      </c>
      <c r="I95" s="130">
        <f>'[1]OTCHET'!I591</f>
        <v>1993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iva.nacheva@riew-pleven.eu</v>
      </c>
      <c r="C107" s="429"/>
      <c r="D107" s="429"/>
      <c r="E107" s="434"/>
      <c r="F107" s="19"/>
      <c r="G107" s="435">
        <f>+'[1]OTCHET'!E605</f>
        <v>64</v>
      </c>
      <c r="H107" s="435">
        <f>+'[1]OTCHET'!F605</f>
        <v>800690</v>
      </c>
      <c r="I107" s="436"/>
      <c r="J107" s="437">
        <f>+'[1]OTCHET'!B605</f>
        <v>45022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ИВА НАЧЕВА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ИВА НАЧЕВА</v>
      </c>
      <c r="F114" s="448"/>
      <c r="G114" s="453"/>
      <c r="H114" s="3"/>
      <c r="I114" s="448" t="str">
        <f>+'[1]OTCHET'!G603</f>
        <v>ИНЖ. ЗОРНИЦА ЙОТКОВА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2023-10-23T11:14:07Z</dcterms:created>
  <dcterms:modified xsi:type="dcterms:W3CDTF">2023-10-23T11:14:37Z</dcterms:modified>
  <cp:category/>
  <cp:version/>
  <cp:contentType/>
  <cp:contentStatus/>
</cp:coreProperties>
</file>